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\\FSCONSIPWP01\AreaCondivisa\DAF\Acquisti\Acquisti Sottosoglia\Sogei\Gare Sogei 2024\399 - HW &amp; SW per Digital Forensics (Livignani-RdA 52629)\F - Documentazione gara\"/>
    </mc:Choice>
  </mc:AlternateContent>
  <xr:revisionPtr revIDLastSave="0" documentId="13_ncr:1_{21143F97-E46F-4509-84E5-E5C09D98CA4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J26" i="1"/>
  <c r="J11" i="1" l="1"/>
  <c r="J10" i="1"/>
  <c r="J40" i="1"/>
  <c r="J39" i="1"/>
  <c r="J32" i="1"/>
  <c r="J34" i="1"/>
  <c r="J38" i="1"/>
  <c r="J37" i="1"/>
  <c r="J24" i="1"/>
  <c r="J36" i="1"/>
  <c r="J23" i="1"/>
  <c r="J35" i="1"/>
  <c r="J22" i="1"/>
  <c r="J21" i="1"/>
  <c r="J20" i="1" l="1"/>
  <c r="J19" i="1" l="1"/>
  <c r="J28" i="1"/>
  <c r="J33" i="1"/>
  <c r="J31" i="1"/>
  <c r="J30" i="1"/>
  <c r="J27" i="1"/>
  <c r="J25" i="1"/>
  <c r="J18" i="1"/>
  <c r="J17" i="1"/>
  <c r="J16" i="1"/>
  <c r="J15" i="1"/>
  <c r="J14" i="1"/>
  <c r="J13" i="1"/>
  <c r="J12" i="1"/>
  <c r="J9" i="1"/>
  <c r="J8" i="1"/>
  <c r="J7" i="1"/>
  <c r="J6" i="1"/>
  <c r="J5" i="1"/>
  <c r="J4" i="1"/>
  <c r="J3" i="1" l="1"/>
  <c r="J41" i="1" l="1"/>
  <c r="I47" i="1" l="1"/>
  <c r="I45" i="1" l="1"/>
</calcChain>
</file>

<file path=xl/sharedStrings.xml><?xml version="1.0" encoding="utf-8"?>
<sst xmlns="http://schemas.openxmlformats.org/spreadsheetml/2006/main" count="110" uniqueCount="87">
  <si>
    <t>Celle da compilare</t>
  </si>
  <si>
    <t>Importo totale offerto (€)</t>
  </si>
  <si>
    <t>Nome e descrizione prodotto</t>
  </si>
  <si>
    <t>BelkaSoft</t>
  </si>
  <si>
    <t>Cellebrite</t>
  </si>
  <si>
    <t>GetData</t>
  </si>
  <si>
    <t>SysTools</t>
  </si>
  <si>
    <t>Passmark</t>
  </si>
  <si>
    <t>X-Ways</t>
  </si>
  <si>
    <t>Oxygen</t>
  </si>
  <si>
    <t>Passware</t>
  </si>
  <si>
    <t>Importo unitario offerto</t>
  </si>
  <si>
    <t>Q.tà</t>
  </si>
  <si>
    <t>Produttore</t>
  </si>
  <si>
    <t>n.a.</t>
  </si>
  <si>
    <t>DiskInternals</t>
  </si>
  <si>
    <t>F-Response</t>
  </si>
  <si>
    <t>FAWproject</t>
  </si>
  <si>
    <t>Kernel DataRecovery</t>
  </si>
  <si>
    <t>USB Detective</t>
  </si>
  <si>
    <t>Exos X24 20Tb SAS 12gb/s 7.2k HDD [ST20000NM007H]</t>
  </si>
  <si>
    <t>Exos X24 20Tb SATA 6gb/s 7.2k HDD [ST20000NM002H]</t>
  </si>
  <si>
    <t>IronWolf Pro 12Tb SATA 6gb/s 7.2k HDD [ST12000NT001]</t>
  </si>
  <si>
    <t>WD My Passport Ultra 6Tb HDD USB-C + Custodia rigida</t>
  </si>
  <si>
    <t>Arsenal Recon Software Subscription (2 Year Plan)</t>
  </si>
  <si>
    <t>Tableau (Guidance)</t>
  </si>
  <si>
    <t>NetGate</t>
  </si>
  <si>
    <t>QNap</t>
  </si>
  <si>
    <t>Crucial</t>
  </si>
  <si>
    <t>Samsung</t>
  </si>
  <si>
    <t>Seagate</t>
  </si>
  <si>
    <t>Western Digital</t>
  </si>
  <si>
    <t>Arsenal Recon</t>
  </si>
  <si>
    <t>FSpro Labs</t>
  </si>
  <si>
    <t>R-Tools Tech</t>
  </si>
  <si>
    <t>Hashleo</t>
  </si>
  <si>
    <t>Parted Magic</t>
  </si>
  <si>
    <t>Elcomsoft</t>
  </si>
  <si>
    <t>Exterro</t>
  </si>
  <si>
    <t>Nuovi prodotti</t>
  </si>
  <si>
    <t>Tipologia</t>
  </si>
  <si>
    <t>Prezzo Totale Offerto al netto dell'IVA</t>
  </si>
  <si>
    <t>Prezzo totale a base d'asta al netto dell'IVA</t>
  </si>
  <si>
    <t>Sistema di Verifica in caso di offerta superiore alla base d'asta</t>
  </si>
  <si>
    <t>UltraBay 4 Portable  (Digital Intelligence full-kit) [W5170]</t>
  </si>
  <si>
    <t>Tableau Forensic T6u SAS Bridge Kit  [TK6U]</t>
  </si>
  <si>
    <t>Tableau TDA3-3 mSATA / M.2 SATA SSD adapter  [TDA3-3]</t>
  </si>
  <si>
    <t>NG 8200 MAX pfSense+ Security Gateway + TAC support Enterprise</t>
  </si>
  <si>
    <t>R-Studio Technician, 2 years of Support and Maintenance</t>
  </si>
  <si>
    <t>Parted Magic Forever, Subscription with a one time payment for life</t>
  </si>
  <si>
    <t>USB Detective Professional Maintenance &amp; Support (Year 2)</t>
  </si>
  <si>
    <t>SYSDev</t>
  </si>
  <si>
    <t>Cellebrite Inseyets Online PRO - Subscription n. 2  anni</t>
  </si>
  <si>
    <t>X-Ways Forensics Access to updates for 2 more  years</t>
  </si>
  <si>
    <t>LIFETIME</t>
  </si>
  <si>
    <t>Event Log Explorer  Forensic Edition 2 years Maint (Support &amp; Updates)</t>
  </si>
  <si>
    <t>Enermax</t>
  </si>
  <si>
    <t>UFS Explorer Professional Recovery - Commercial Lic.3 PC, Perpetual 2 year</t>
  </si>
  <si>
    <t>Kernel Exchange Suite Technician license - LIFETIME</t>
  </si>
  <si>
    <t>Durata
(n. mesi)</t>
  </si>
  <si>
    <t>Nuovi prodotti SW</t>
  </si>
  <si>
    <t>Nuovi prodotti HW</t>
  </si>
  <si>
    <t>Elcomsoft Premium Forensic Bundle Incl. EDPR 20 Agents e 2 anni SMS</t>
  </si>
  <si>
    <t>Inseyets Online Limited Unlocks subscription: Q. 15 [S-AIS-20-001]</t>
  </si>
  <si>
    <t>Asus</t>
  </si>
  <si>
    <t>Crucial X10 Pro 4TB SSD USB 3.x A/C [CT4000X10PROSSD902]</t>
  </si>
  <si>
    <t>Samsung SSD 990 PRO 4TB NVMe M.2 PCIe  [MZ-V9P4T0BW]</t>
  </si>
  <si>
    <t xml:space="preserve">Exterro FTK Forensic Toolkit - Software Subscription 2 years  </t>
  </si>
  <si>
    <t>Hasleo Data Recovery Technician license  (including BitLocker support) for unlimited PCs + Lifetime Free Upgrades</t>
  </si>
  <si>
    <t>OpenText Forensic T7u PCIe Bridge Kit Bundle w/ 5 PCIe SSD Adapters 
[TK7U-BNDLD]</t>
  </si>
  <si>
    <t>QNAP NAS TS-473A-SW5T 4bay + SW 2.5GbE  [bundle con QSW-1105-5T]</t>
  </si>
  <si>
    <t>QNAP Switch 16-p 10GbE unmanaged [QSW-3216R-8S8T]
+ Rackmount kit [SP-EAR-QSW2FOR1-01]</t>
  </si>
  <si>
    <t>PSU PlatiGemini ATX 3.1 &amp; ATX12VO 1200W 80PLUS Platinum Hybrid</t>
  </si>
  <si>
    <t>F-Response Consultant + Covert Edition  (SMS until 31/12/2027)</t>
  </si>
  <si>
    <t>Belkasoft Evidence Center BEC X Extended Software Maintenance and Including Belkasoft Triage - Support until 31/12/2027</t>
  </si>
  <si>
    <t>Forensic Explorer (w FEX Triage + Mount Image Pro) 
Maintenance Renewal until 31/12/2027</t>
  </si>
  <si>
    <t>Oxygen Forensic Detective - rinnovo fino al  31/12/2027</t>
  </si>
  <si>
    <t>Passware KIT Forensic (5 Agents) Subscription Renewal until 31/12/2027</t>
  </si>
  <si>
    <t>SysTools MailXaminer Pro Renewal Subscription Duration until 31/12/2027</t>
  </si>
  <si>
    <t>ASUS NUC 15 Pro+ Intel Ultra-9 32GB ram, storage 2TB (1T M.2 + 1T NVMe), Intel VPro technology, Win11 professional  [RNUC15CRSU9]</t>
  </si>
  <si>
    <t>Diskinternals Recovery "Suite" (unlimited target) [2 year support]: Partition recovery Business, Mail recovery Business, VMFS Ultimate, RAID Ultimate</t>
  </si>
  <si>
    <t>OSForensics Perpetual Licenses, 2 years of Support and Maintenance</t>
  </si>
  <si>
    <t>EasyUEFI Enterprise (site license) + Lifetime Free Upgrades</t>
  </si>
  <si>
    <t xml:space="preserve">FAW Professional  inclusi 2 anni di supporto ed aggiornamenti </t>
  </si>
  <si>
    <t>Aggiornamento</t>
  </si>
  <si>
    <t>Prodotti SW</t>
  </si>
  <si>
    <t>fino al 31/12/2027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</si>
</sst>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&quot;€&quot;\ #,##0.00"/>
    <numFmt numFmtId="166" formatCode="_-[$€-410]\ * #,##0.00_-;\-[$€-410]\ * #,##0.00_-;_-[$€-410]\ * &quot;-&quot;??_-;_-@_-"/>
    <numFmt numFmtId="167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2" fillId="0" borderId="0"/>
  </cellStyleXfs>
  <cellXfs count="87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165" fontId="5" fillId="2" borderId="0" xfId="0" applyNumberFormat="1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1" fillId="2" borderId="0" xfId="2" applyFont="1" applyFill="1" applyAlignment="1">
      <alignment horizontal="center" vertical="center" wrapText="1"/>
    </xf>
    <xf numFmtId="165" fontId="2" fillId="2" borderId="0" xfId="1" applyNumberFormat="1" applyFont="1" applyFill="1" applyBorder="1" applyAlignment="1" applyProtection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0" fillId="2" borderId="0" xfId="0" applyFont="1" applyFill="1"/>
    <xf numFmtId="165" fontId="12" fillId="2" borderId="0" xfId="2" applyNumberFormat="1" applyFont="1" applyFill="1" applyAlignment="1">
      <alignment horizontal="center" vertical="center"/>
    </xf>
    <xf numFmtId="0" fontId="12" fillId="2" borderId="0" xfId="0" applyFont="1" applyFill="1"/>
    <xf numFmtId="165" fontId="12" fillId="2" borderId="0" xfId="1" applyNumberFormat="1" applyFont="1" applyFill="1" applyBorder="1" applyAlignment="1" applyProtection="1">
      <alignment horizontal="center" vertical="center" wrapText="1"/>
    </xf>
    <xf numFmtId="165" fontId="12" fillId="2" borderId="0" xfId="1" applyNumberFormat="1" applyFont="1" applyFill="1" applyBorder="1" applyAlignment="1" applyProtection="1">
      <alignment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7" fontId="6" fillId="2" borderId="5" xfId="0" applyNumberFormat="1" applyFont="1" applyFill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6" fontId="4" fillId="3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left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7" fontId="6" fillId="2" borderId="23" xfId="0" applyNumberFormat="1" applyFont="1" applyFill="1" applyBorder="1" applyAlignment="1">
      <alignment horizontal="right" vertical="center" wrapText="1" indent="1"/>
    </xf>
    <xf numFmtId="0" fontId="2" fillId="0" borderId="15" xfId="0" applyFont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right" vertical="center" wrapText="1" indent="1"/>
    </xf>
    <xf numFmtId="0" fontId="4" fillId="0" borderId="1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167" fontId="6" fillId="2" borderId="11" xfId="0" applyNumberFormat="1" applyFont="1" applyFill="1" applyBorder="1" applyAlignment="1">
      <alignment horizontal="right" vertical="center" wrapText="1"/>
    </xf>
    <xf numFmtId="167" fontId="6" fillId="2" borderId="5" xfId="0" applyNumberFormat="1" applyFont="1" applyFill="1" applyBorder="1" applyAlignment="1">
      <alignment horizontal="right" vertical="center" wrapText="1"/>
    </xf>
    <xf numFmtId="167" fontId="6" fillId="2" borderId="23" xfId="0" applyNumberFormat="1" applyFont="1" applyFill="1" applyBorder="1" applyAlignment="1">
      <alignment horizontal="right" vertical="center" wrapText="1"/>
    </xf>
    <xf numFmtId="167" fontId="6" fillId="2" borderId="18" xfId="0" applyNumberFormat="1" applyFont="1" applyFill="1" applyBorder="1" applyAlignment="1">
      <alignment horizontal="right" vertical="center" wrapText="1"/>
    </xf>
    <xf numFmtId="44" fontId="6" fillId="2" borderId="11" xfId="0" applyNumberFormat="1" applyFont="1" applyFill="1" applyBorder="1" applyAlignment="1">
      <alignment horizontal="right" vertical="center" wrapText="1" indent="1"/>
    </xf>
    <xf numFmtId="14" fontId="14" fillId="2" borderId="10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5" fontId="11" fillId="2" borderId="6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>
      <alignment horizontal="center" vertical="center"/>
    </xf>
    <xf numFmtId="165" fontId="9" fillId="2" borderId="6" xfId="2" applyNumberFormat="1" applyFont="1" applyFill="1" applyBorder="1" applyAlignment="1">
      <alignment horizontal="center" vertical="center"/>
    </xf>
    <xf numFmtId="165" fontId="9" fillId="2" borderId="8" xfId="2" applyNumberFormat="1" applyFont="1" applyFill="1" applyBorder="1" applyAlignment="1">
      <alignment horizontal="center" vertical="center"/>
    </xf>
    <xf numFmtId="165" fontId="12" fillId="2" borderId="6" xfId="1" applyNumberFormat="1" applyFont="1" applyFill="1" applyBorder="1" applyAlignment="1" applyProtection="1">
      <alignment horizontal="center" vertical="center" wrapText="1"/>
    </xf>
    <xf numFmtId="165" fontId="12" fillId="2" borderId="8" xfId="1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textRotation="90"/>
    </xf>
    <xf numFmtId="0" fontId="11" fillId="7" borderId="20" xfId="0" applyFont="1" applyFill="1" applyBorder="1" applyAlignment="1">
      <alignment horizontal="center" vertical="center" textRotation="90"/>
    </xf>
    <xf numFmtId="0" fontId="11" fillId="7" borderId="12" xfId="0" applyFont="1" applyFill="1" applyBorder="1" applyAlignment="1">
      <alignment horizontal="center" vertical="center" textRotation="90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1" fillId="8" borderId="19" xfId="0" applyFont="1" applyFill="1" applyBorder="1" applyAlignment="1">
      <alignment horizontal="center" vertical="center" textRotation="90"/>
    </xf>
    <xf numFmtId="0" fontId="11" fillId="8" borderId="20" xfId="0" applyFont="1" applyFill="1" applyBorder="1" applyAlignment="1">
      <alignment horizontal="center" vertical="center" textRotation="90"/>
    </xf>
    <xf numFmtId="0" fontId="11" fillId="8" borderId="12" xfId="0" applyFont="1" applyFill="1" applyBorder="1" applyAlignment="1">
      <alignment horizontal="center" vertical="center" textRotation="90"/>
    </xf>
    <xf numFmtId="0" fontId="11" fillId="5" borderId="20" xfId="0" applyFont="1" applyFill="1" applyBorder="1" applyAlignment="1">
      <alignment horizontal="center" vertical="center" textRotation="90"/>
    </xf>
    <xf numFmtId="0" fontId="11" fillId="5" borderId="12" xfId="0" applyFont="1" applyFill="1" applyBorder="1" applyAlignment="1">
      <alignment horizontal="center" vertical="center" textRotation="90"/>
    </xf>
    <xf numFmtId="0" fontId="11" fillId="6" borderId="19" xfId="0" applyFont="1" applyFill="1" applyBorder="1" applyAlignment="1">
      <alignment horizontal="center" vertical="center" textRotation="90"/>
    </xf>
    <xf numFmtId="0" fontId="11" fillId="6" borderId="20" xfId="0" applyFont="1" applyFill="1" applyBorder="1" applyAlignment="1">
      <alignment horizontal="center" vertical="center" textRotation="90"/>
    </xf>
    <xf numFmtId="0" fontId="11" fillId="6" borderId="12" xfId="0" applyFont="1" applyFill="1" applyBorder="1" applyAlignment="1">
      <alignment horizontal="center" vertical="center" textRotation="90"/>
    </xf>
    <xf numFmtId="0" fontId="11" fillId="9" borderId="19" xfId="0" applyFont="1" applyFill="1" applyBorder="1" applyAlignment="1">
      <alignment horizontal="center" vertical="center" textRotation="90"/>
    </xf>
    <xf numFmtId="0" fontId="11" fillId="9" borderId="20" xfId="0" applyFont="1" applyFill="1" applyBorder="1" applyAlignment="1">
      <alignment horizontal="center" vertical="center" textRotation="90"/>
    </xf>
    <xf numFmtId="0" fontId="11" fillId="9" borderId="12" xfId="0" applyFont="1" applyFill="1" applyBorder="1" applyAlignment="1">
      <alignment horizontal="center" vertical="center" textRotation="90"/>
    </xf>
  </cellXfs>
  <cellStyles count="3">
    <cellStyle name="Normale" xfId="0" builtinId="0"/>
    <cellStyle name="Normale 3" xfId="2" xr:uid="{00000000-0005-0000-0000-000002000000}"/>
    <cellStyle name="Valuta" xfId="1" builtinId="4"/>
  </cellStyles>
  <dxfs count="7">
    <dxf>
      <font>
        <color theme="0"/>
      </font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L49"/>
  <sheetViews>
    <sheetView tabSelected="1" topLeftCell="A38" zoomScaleNormal="100" workbookViewId="0">
      <selection activeCell="J3" sqref="J3"/>
    </sheetView>
  </sheetViews>
  <sheetFormatPr defaultColWidth="8.81640625" defaultRowHeight="12.5" x14ac:dyDescent="0.25"/>
  <cols>
    <col min="1" max="2" width="2.26953125" style="1" customWidth="1"/>
    <col min="3" max="4" width="6.453125" style="1" customWidth="1"/>
    <col min="5" max="5" width="19.453125" style="1" customWidth="1"/>
    <col min="6" max="6" width="67" style="1" customWidth="1"/>
    <col min="7" max="7" width="11.26953125" style="1" customWidth="1"/>
    <col min="8" max="8" width="6" style="14" customWidth="1"/>
    <col min="9" max="9" width="15.81640625" style="1" customWidth="1"/>
    <col min="10" max="10" width="16.26953125" style="1" customWidth="1"/>
    <col min="11" max="11" width="6.81640625" style="2" bestFit="1" customWidth="1"/>
    <col min="12" max="12" width="16.7265625" style="1" bestFit="1" customWidth="1"/>
    <col min="13" max="13" width="8.81640625" style="1"/>
    <col min="14" max="14" width="14.453125" style="1" bestFit="1" customWidth="1"/>
    <col min="15" max="16384" width="8.81640625" style="1"/>
  </cols>
  <sheetData>
    <row r="1" spans="3:11" ht="33.75" customHeight="1" thickBot="1" x14ac:dyDescent="0.35">
      <c r="E1" s="15"/>
      <c r="I1" s="57" t="s">
        <v>0</v>
      </c>
      <c r="J1" s="4"/>
      <c r="K1" s="5"/>
    </row>
    <row r="2" spans="3:11" ht="46.5" customHeight="1" thickBot="1" x14ac:dyDescent="0.3">
      <c r="C2" s="68" t="s">
        <v>40</v>
      </c>
      <c r="D2" s="69"/>
      <c r="E2" s="36" t="s">
        <v>13</v>
      </c>
      <c r="F2" s="31" t="s">
        <v>2</v>
      </c>
      <c r="G2" s="31" t="s">
        <v>59</v>
      </c>
      <c r="H2" s="31" t="s">
        <v>12</v>
      </c>
      <c r="I2" s="58" t="s">
        <v>11</v>
      </c>
      <c r="J2" s="32" t="s">
        <v>1</v>
      </c>
      <c r="K2" s="7"/>
    </row>
    <row r="3" spans="3:11" ht="18" customHeight="1" x14ac:dyDescent="0.25">
      <c r="C3" s="84" t="s">
        <v>39</v>
      </c>
      <c r="D3" s="70" t="s">
        <v>61</v>
      </c>
      <c r="E3" s="73" t="s">
        <v>25</v>
      </c>
      <c r="F3" s="30" t="s">
        <v>44</v>
      </c>
      <c r="G3" s="27" t="s">
        <v>14</v>
      </c>
      <c r="H3" s="28">
        <v>1</v>
      </c>
      <c r="I3" s="29">
        <v>0</v>
      </c>
      <c r="J3" s="55">
        <f>I3*H3</f>
        <v>0</v>
      </c>
      <c r="K3" s="8"/>
    </row>
    <row r="4" spans="3:11" ht="18" customHeight="1" x14ac:dyDescent="0.25">
      <c r="C4" s="85"/>
      <c r="D4" s="71"/>
      <c r="E4" s="74"/>
      <c r="F4" s="21" t="s">
        <v>45</v>
      </c>
      <c r="G4" s="26" t="s">
        <v>14</v>
      </c>
      <c r="H4" s="22">
        <v>1</v>
      </c>
      <c r="I4" s="29">
        <v>0</v>
      </c>
      <c r="J4" s="46">
        <f>I4*H4</f>
        <v>0</v>
      </c>
      <c r="K4" s="8"/>
    </row>
    <row r="5" spans="3:11" ht="30" customHeight="1" x14ac:dyDescent="0.25">
      <c r="C5" s="85"/>
      <c r="D5" s="71"/>
      <c r="E5" s="74"/>
      <c r="F5" s="21" t="s">
        <v>69</v>
      </c>
      <c r="G5" s="26" t="s">
        <v>14</v>
      </c>
      <c r="H5" s="22">
        <v>1</v>
      </c>
      <c r="I5" s="29">
        <v>0</v>
      </c>
      <c r="J5" s="46">
        <f t="shared" ref="J5:J40" si="0">I5*H5</f>
        <v>0</v>
      </c>
      <c r="K5" s="8"/>
    </row>
    <row r="6" spans="3:11" ht="18" customHeight="1" x14ac:dyDescent="0.25">
      <c r="C6" s="85"/>
      <c r="D6" s="71"/>
      <c r="E6" s="74"/>
      <c r="F6" s="21" t="s">
        <v>46</v>
      </c>
      <c r="G6" s="26" t="s">
        <v>14</v>
      </c>
      <c r="H6" s="22">
        <v>6</v>
      </c>
      <c r="I6" s="29">
        <v>0</v>
      </c>
      <c r="J6" s="46">
        <f t="shared" si="0"/>
        <v>0</v>
      </c>
      <c r="K6" s="8"/>
    </row>
    <row r="7" spans="3:11" ht="30" customHeight="1" x14ac:dyDescent="0.25">
      <c r="C7" s="85"/>
      <c r="D7" s="71"/>
      <c r="E7" s="33" t="s">
        <v>64</v>
      </c>
      <c r="F7" s="24" t="s">
        <v>79</v>
      </c>
      <c r="G7" s="26" t="s">
        <v>14</v>
      </c>
      <c r="H7" s="22">
        <v>8</v>
      </c>
      <c r="I7" s="29">
        <v>0</v>
      </c>
      <c r="J7" s="46">
        <f t="shared" si="0"/>
        <v>0</v>
      </c>
      <c r="K7" s="8"/>
    </row>
    <row r="8" spans="3:11" ht="18" customHeight="1" x14ac:dyDescent="0.25">
      <c r="C8" s="85"/>
      <c r="D8" s="71"/>
      <c r="E8" s="33" t="s">
        <v>26</v>
      </c>
      <c r="F8" s="21" t="s">
        <v>47</v>
      </c>
      <c r="G8" s="26" t="s">
        <v>14</v>
      </c>
      <c r="H8" s="22">
        <v>3</v>
      </c>
      <c r="I8" s="29">
        <v>0</v>
      </c>
      <c r="J8" s="46">
        <f t="shared" si="0"/>
        <v>0</v>
      </c>
      <c r="K8" s="8"/>
    </row>
    <row r="9" spans="3:11" ht="30" customHeight="1" x14ac:dyDescent="0.25">
      <c r="C9" s="85"/>
      <c r="D9" s="71"/>
      <c r="E9" s="75" t="s">
        <v>27</v>
      </c>
      <c r="F9" s="21" t="s">
        <v>70</v>
      </c>
      <c r="G9" s="26" t="s">
        <v>14</v>
      </c>
      <c r="H9" s="22">
        <v>3</v>
      </c>
      <c r="I9" s="29">
        <v>0</v>
      </c>
      <c r="J9" s="46">
        <f t="shared" si="0"/>
        <v>0</v>
      </c>
      <c r="K9" s="8"/>
    </row>
    <row r="10" spans="3:11" ht="30" customHeight="1" x14ac:dyDescent="0.25">
      <c r="C10" s="85"/>
      <c r="D10" s="71"/>
      <c r="E10" s="73"/>
      <c r="F10" s="21" t="s">
        <v>71</v>
      </c>
      <c r="G10" s="26" t="s">
        <v>14</v>
      </c>
      <c r="H10" s="22">
        <v>3</v>
      </c>
      <c r="I10" s="29">
        <v>0</v>
      </c>
      <c r="J10" s="46">
        <f t="shared" si="0"/>
        <v>0</v>
      </c>
      <c r="K10" s="8"/>
    </row>
    <row r="11" spans="3:11" ht="18" customHeight="1" x14ac:dyDescent="0.25">
      <c r="C11" s="85"/>
      <c r="D11" s="71"/>
      <c r="E11" s="33" t="s">
        <v>56</v>
      </c>
      <c r="F11" s="21" t="s">
        <v>72</v>
      </c>
      <c r="G11" s="26" t="s">
        <v>14</v>
      </c>
      <c r="H11" s="22">
        <v>3</v>
      </c>
      <c r="I11" s="29">
        <v>0</v>
      </c>
      <c r="J11" s="46">
        <f t="shared" si="0"/>
        <v>0</v>
      </c>
      <c r="K11" s="8"/>
    </row>
    <row r="12" spans="3:11" ht="18" customHeight="1" x14ac:dyDescent="0.25">
      <c r="C12" s="85"/>
      <c r="D12" s="71"/>
      <c r="E12" s="33" t="s">
        <v>28</v>
      </c>
      <c r="F12" s="21" t="s">
        <v>65</v>
      </c>
      <c r="G12" s="26" t="s">
        <v>14</v>
      </c>
      <c r="H12" s="22">
        <v>12</v>
      </c>
      <c r="I12" s="29">
        <v>0</v>
      </c>
      <c r="J12" s="46">
        <f t="shared" si="0"/>
        <v>0</v>
      </c>
      <c r="K12" s="8"/>
    </row>
    <row r="13" spans="3:11" ht="18" customHeight="1" x14ac:dyDescent="0.25">
      <c r="C13" s="85"/>
      <c r="D13" s="71"/>
      <c r="E13" s="33" t="s">
        <v>29</v>
      </c>
      <c r="F13" s="21" t="s">
        <v>66</v>
      </c>
      <c r="G13" s="26" t="s">
        <v>14</v>
      </c>
      <c r="H13" s="22">
        <v>12</v>
      </c>
      <c r="I13" s="29">
        <v>0</v>
      </c>
      <c r="J13" s="46">
        <f t="shared" si="0"/>
        <v>0</v>
      </c>
      <c r="K13" s="8"/>
    </row>
    <row r="14" spans="3:11" ht="18" customHeight="1" x14ac:dyDescent="0.25">
      <c r="C14" s="85"/>
      <c r="D14" s="71"/>
      <c r="E14" s="74" t="s">
        <v>30</v>
      </c>
      <c r="F14" s="24" t="s">
        <v>20</v>
      </c>
      <c r="G14" s="26" t="s">
        <v>14</v>
      </c>
      <c r="H14" s="22">
        <v>12</v>
      </c>
      <c r="I14" s="29">
        <v>0</v>
      </c>
      <c r="J14" s="25">
        <f t="shared" si="0"/>
        <v>0</v>
      </c>
      <c r="K14" s="8"/>
    </row>
    <row r="15" spans="3:11" ht="18" customHeight="1" x14ac:dyDescent="0.25">
      <c r="C15" s="85"/>
      <c r="D15" s="71"/>
      <c r="E15" s="74"/>
      <c r="F15" s="21" t="s">
        <v>21</v>
      </c>
      <c r="G15" s="26" t="s">
        <v>14</v>
      </c>
      <c r="H15" s="22">
        <v>24</v>
      </c>
      <c r="I15" s="29">
        <v>0</v>
      </c>
      <c r="J15" s="25">
        <f t="shared" si="0"/>
        <v>0</v>
      </c>
      <c r="K15" s="8"/>
    </row>
    <row r="16" spans="3:11" ht="18" customHeight="1" x14ac:dyDescent="0.25">
      <c r="C16" s="85"/>
      <c r="D16" s="71"/>
      <c r="E16" s="74"/>
      <c r="F16" s="21" t="s">
        <v>22</v>
      </c>
      <c r="G16" s="26" t="s">
        <v>14</v>
      </c>
      <c r="H16" s="22">
        <v>12</v>
      </c>
      <c r="I16" s="29">
        <v>0</v>
      </c>
      <c r="J16" s="25">
        <f t="shared" si="0"/>
        <v>0</v>
      </c>
      <c r="K16" s="8"/>
    </row>
    <row r="17" spans="3:11" ht="18" customHeight="1" thickBot="1" x14ac:dyDescent="0.3">
      <c r="C17" s="85"/>
      <c r="D17" s="72"/>
      <c r="E17" s="40" t="s">
        <v>31</v>
      </c>
      <c r="F17" s="41" t="s">
        <v>23</v>
      </c>
      <c r="G17" s="42" t="s">
        <v>14</v>
      </c>
      <c r="H17" s="43">
        <v>12</v>
      </c>
      <c r="I17" s="29">
        <v>0</v>
      </c>
      <c r="J17" s="44">
        <f t="shared" si="0"/>
        <v>0</v>
      </c>
      <c r="K17" s="8"/>
    </row>
    <row r="18" spans="3:11" s="15" customFormat="1" ht="18" customHeight="1" x14ac:dyDescent="0.35">
      <c r="C18" s="85"/>
      <c r="D18" s="81" t="s">
        <v>60</v>
      </c>
      <c r="E18" s="47" t="s">
        <v>32</v>
      </c>
      <c r="F18" s="30" t="s">
        <v>24</v>
      </c>
      <c r="G18" s="27">
        <v>24</v>
      </c>
      <c r="H18" s="28">
        <v>2</v>
      </c>
      <c r="I18" s="29">
        <v>0</v>
      </c>
      <c r="J18" s="51">
        <f t="shared" si="0"/>
        <v>0</v>
      </c>
      <c r="K18" s="8"/>
    </row>
    <row r="19" spans="3:11" s="15" customFormat="1" ht="18" customHeight="1" x14ac:dyDescent="0.35">
      <c r="C19" s="85"/>
      <c r="D19" s="82"/>
      <c r="E19" s="75" t="s">
        <v>4</v>
      </c>
      <c r="F19" s="48" t="s">
        <v>52</v>
      </c>
      <c r="G19" s="27">
        <v>24</v>
      </c>
      <c r="H19" s="22">
        <v>1</v>
      </c>
      <c r="I19" s="29">
        <v>0</v>
      </c>
      <c r="J19" s="51">
        <f t="shared" si="0"/>
        <v>0</v>
      </c>
      <c r="K19" s="8"/>
    </row>
    <row r="20" spans="3:11" s="15" customFormat="1" ht="18" customHeight="1" x14ac:dyDescent="0.35">
      <c r="C20" s="85"/>
      <c r="D20" s="82"/>
      <c r="E20" s="73"/>
      <c r="F20" s="21" t="s">
        <v>63</v>
      </c>
      <c r="G20" s="26">
        <v>24</v>
      </c>
      <c r="H20" s="22">
        <v>2</v>
      </c>
      <c r="I20" s="29">
        <v>0</v>
      </c>
      <c r="J20" s="51">
        <f t="shared" si="0"/>
        <v>0</v>
      </c>
      <c r="K20" s="8"/>
    </row>
    <row r="21" spans="3:11" s="15" customFormat="1" ht="30" customHeight="1" x14ac:dyDescent="0.35">
      <c r="C21" s="85"/>
      <c r="D21" s="82"/>
      <c r="E21" s="33" t="s">
        <v>15</v>
      </c>
      <c r="F21" s="24" t="s">
        <v>80</v>
      </c>
      <c r="G21" s="26">
        <v>24</v>
      </c>
      <c r="H21" s="22">
        <v>1</v>
      </c>
      <c r="I21" s="29">
        <v>0</v>
      </c>
      <c r="J21" s="51">
        <f t="shared" si="0"/>
        <v>0</v>
      </c>
      <c r="K21" s="8"/>
    </row>
    <row r="22" spans="3:11" s="15" customFormat="1" ht="18" customHeight="1" x14ac:dyDescent="0.35">
      <c r="C22" s="85"/>
      <c r="D22" s="82"/>
      <c r="E22" s="33" t="s">
        <v>37</v>
      </c>
      <c r="F22" s="21" t="s">
        <v>62</v>
      </c>
      <c r="G22" s="26">
        <v>24</v>
      </c>
      <c r="H22" s="22">
        <v>1</v>
      </c>
      <c r="I22" s="29">
        <v>0</v>
      </c>
      <c r="J22" s="51">
        <f t="shared" si="0"/>
        <v>0</v>
      </c>
      <c r="K22" s="8"/>
    </row>
    <row r="23" spans="3:11" s="15" customFormat="1" ht="18" customHeight="1" x14ac:dyDescent="0.35">
      <c r="C23" s="85"/>
      <c r="D23" s="82"/>
      <c r="E23" s="33" t="s">
        <v>38</v>
      </c>
      <c r="F23" s="21" t="s">
        <v>67</v>
      </c>
      <c r="G23" s="26">
        <v>24</v>
      </c>
      <c r="H23" s="22">
        <v>1</v>
      </c>
      <c r="I23" s="29">
        <v>0</v>
      </c>
      <c r="J23" s="51">
        <f>I23*H23</f>
        <v>0</v>
      </c>
      <c r="K23" s="8"/>
    </row>
    <row r="24" spans="3:11" s="15" customFormat="1" ht="18" customHeight="1" x14ac:dyDescent="0.35">
      <c r="C24" s="85"/>
      <c r="D24" s="82"/>
      <c r="E24" s="34" t="s">
        <v>17</v>
      </c>
      <c r="F24" s="21" t="s">
        <v>83</v>
      </c>
      <c r="G24" s="26">
        <v>24</v>
      </c>
      <c r="H24" s="22">
        <v>2</v>
      </c>
      <c r="I24" s="29">
        <v>0</v>
      </c>
      <c r="J24" s="52">
        <f>I24*H24</f>
        <v>0</v>
      </c>
      <c r="K24" s="8"/>
    </row>
    <row r="25" spans="3:11" s="15" customFormat="1" ht="18" customHeight="1" x14ac:dyDescent="0.35">
      <c r="C25" s="85"/>
      <c r="D25" s="82"/>
      <c r="E25" s="33" t="s">
        <v>33</v>
      </c>
      <c r="F25" s="21" t="s">
        <v>55</v>
      </c>
      <c r="G25" s="26">
        <v>24</v>
      </c>
      <c r="H25" s="22">
        <v>2</v>
      </c>
      <c r="I25" s="29">
        <v>0</v>
      </c>
      <c r="J25" s="52">
        <f t="shared" ref="J25:J34" si="1">I25*H25</f>
        <v>0</v>
      </c>
      <c r="K25" s="8"/>
    </row>
    <row r="26" spans="3:11" s="15" customFormat="1" ht="18" customHeight="1" x14ac:dyDescent="0.35">
      <c r="C26" s="85"/>
      <c r="D26" s="82"/>
      <c r="E26" s="33" t="s">
        <v>7</v>
      </c>
      <c r="F26" s="24" t="s">
        <v>81</v>
      </c>
      <c r="G26" s="26">
        <v>24</v>
      </c>
      <c r="H26" s="22">
        <v>3</v>
      </c>
      <c r="I26" s="29">
        <v>0</v>
      </c>
      <c r="J26" s="52">
        <f t="shared" si="1"/>
        <v>0</v>
      </c>
      <c r="K26" s="8"/>
    </row>
    <row r="27" spans="3:11" s="15" customFormat="1" ht="18" customHeight="1" x14ac:dyDescent="0.35">
      <c r="C27" s="85"/>
      <c r="D27" s="82"/>
      <c r="E27" s="33" t="s">
        <v>34</v>
      </c>
      <c r="F27" s="21" t="s">
        <v>48</v>
      </c>
      <c r="G27" s="26">
        <v>24</v>
      </c>
      <c r="H27" s="22">
        <v>2</v>
      </c>
      <c r="I27" s="29">
        <v>0</v>
      </c>
      <c r="J27" s="52">
        <f t="shared" si="1"/>
        <v>0</v>
      </c>
      <c r="K27" s="8"/>
    </row>
    <row r="28" spans="3:11" s="15" customFormat="1" ht="18" customHeight="1" x14ac:dyDescent="0.35">
      <c r="C28" s="85"/>
      <c r="D28" s="82"/>
      <c r="E28" s="33" t="s">
        <v>51</v>
      </c>
      <c r="F28" s="21" t="s">
        <v>57</v>
      </c>
      <c r="G28" s="26">
        <v>24</v>
      </c>
      <c r="H28" s="22">
        <v>1</v>
      </c>
      <c r="I28" s="29">
        <v>0</v>
      </c>
      <c r="J28" s="52">
        <f t="shared" si="1"/>
        <v>0</v>
      </c>
      <c r="K28" s="8"/>
    </row>
    <row r="29" spans="3:11" s="15" customFormat="1" ht="18" customHeight="1" x14ac:dyDescent="0.35">
      <c r="C29" s="85"/>
      <c r="D29" s="82"/>
      <c r="E29" s="34" t="s">
        <v>19</v>
      </c>
      <c r="F29" s="21" t="s">
        <v>50</v>
      </c>
      <c r="G29" s="26">
        <v>24</v>
      </c>
      <c r="H29" s="22">
        <v>2</v>
      </c>
      <c r="I29" s="29">
        <v>0</v>
      </c>
      <c r="J29" s="52">
        <f t="shared" si="1"/>
        <v>0</v>
      </c>
      <c r="K29" s="8"/>
    </row>
    <row r="30" spans="3:11" s="15" customFormat="1" ht="18" customHeight="1" x14ac:dyDescent="0.35">
      <c r="C30" s="85"/>
      <c r="D30" s="82"/>
      <c r="E30" s="75" t="s">
        <v>35</v>
      </c>
      <c r="F30" s="24" t="s">
        <v>82</v>
      </c>
      <c r="G30" s="26" t="s">
        <v>54</v>
      </c>
      <c r="H30" s="22">
        <v>1</v>
      </c>
      <c r="I30" s="29">
        <v>0</v>
      </c>
      <c r="J30" s="52">
        <f t="shared" si="1"/>
        <v>0</v>
      </c>
      <c r="K30" s="8"/>
    </row>
    <row r="31" spans="3:11" s="15" customFormat="1" ht="29" x14ac:dyDescent="0.35">
      <c r="C31" s="85"/>
      <c r="D31" s="82"/>
      <c r="E31" s="73"/>
      <c r="F31" s="21" t="s">
        <v>68</v>
      </c>
      <c r="G31" s="26" t="s">
        <v>54</v>
      </c>
      <c r="H31" s="22">
        <v>1</v>
      </c>
      <c r="I31" s="29">
        <v>0</v>
      </c>
      <c r="J31" s="52">
        <f t="shared" si="1"/>
        <v>0</v>
      </c>
      <c r="K31" s="8"/>
    </row>
    <row r="32" spans="3:11" s="15" customFormat="1" ht="18" customHeight="1" x14ac:dyDescent="0.35">
      <c r="C32" s="85"/>
      <c r="D32" s="82"/>
      <c r="E32" s="34" t="s">
        <v>18</v>
      </c>
      <c r="F32" s="21" t="s">
        <v>58</v>
      </c>
      <c r="G32" s="26" t="s">
        <v>54</v>
      </c>
      <c r="H32" s="22">
        <v>1</v>
      </c>
      <c r="I32" s="29">
        <v>0</v>
      </c>
      <c r="J32" s="52">
        <f t="shared" si="1"/>
        <v>0</v>
      </c>
      <c r="K32" s="8"/>
    </row>
    <row r="33" spans="3:12" s="15" customFormat="1" ht="18" customHeight="1" thickBot="1" x14ac:dyDescent="0.4">
      <c r="C33" s="86"/>
      <c r="D33" s="83"/>
      <c r="E33" s="40" t="s">
        <v>36</v>
      </c>
      <c r="F33" s="41" t="s">
        <v>49</v>
      </c>
      <c r="G33" s="42" t="s">
        <v>54</v>
      </c>
      <c r="H33" s="43">
        <v>1</v>
      </c>
      <c r="I33" s="29">
        <v>0</v>
      </c>
      <c r="J33" s="53">
        <f t="shared" si="1"/>
        <v>0</v>
      </c>
      <c r="K33" s="8"/>
    </row>
    <row r="34" spans="3:12" s="15" customFormat="1" ht="18" customHeight="1" x14ac:dyDescent="0.35">
      <c r="C34" s="76" t="s">
        <v>84</v>
      </c>
      <c r="D34" s="79" t="s">
        <v>85</v>
      </c>
      <c r="E34" s="34" t="s">
        <v>8</v>
      </c>
      <c r="F34" s="21" t="s">
        <v>53</v>
      </c>
      <c r="G34" s="26">
        <v>24</v>
      </c>
      <c r="H34" s="22">
        <v>2</v>
      </c>
      <c r="I34" s="29">
        <v>0</v>
      </c>
      <c r="J34" s="52">
        <f t="shared" si="1"/>
        <v>0</v>
      </c>
      <c r="K34" s="8"/>
    </row>
    <row r="35" spans="3:12" s="15" customFormat="1" ht="30" customHeight="1" x14ac:dyDescent="0.35">
      <c r="C35" s="77"/>
      <c r="D35" s="79"/>
      <c r="E35" s="45" t="s">
        <v>3</v>
      </c>
      <c r="F35" s="48" t="s">
        <v>74</v>
      </c>
      <c r="G35" s="56" t="s">
        <v>86</v>
      </c>
      <c r="H35" s="28">
        <v>1</v>
      </c>
      <c r="I35" s="29">
        <v>0</v>
      </c>
      <c r="J35" s="51">
        <f t="shared" si="0"/>
        <v>0</v>
      </c>
      <c r="K35" s="8"/>
    </row>
    <row r="36" spans="3:12" s="15" customFormat="1" ht="29" customHeight="1" x14ac:dyDescent="0.35">
      <c r="C36" s="77"/>
      <c r="D36" s="79"/>
      <c r="E36" s="33" t="s">
        <v>16</v>
      </c>
      <c r="F36" s="24" t="s">
        <v>73</v>
      </c>
      <c r="G36" s="56" t="s">
        <v>86</v>
      </c>
      <c r="H36" s="22">
        <v>2</v>
      </c>
      <c r="I36" s="29">
        <v>0</v>
      </c>
      <c r="J36" s="52">
        <f t="shared" si="0"/>
        <v>0</v>
      </c>
      <c r="K36" s="8"/>
    </row>
    <row r="37" spans="3:12" s="15" customFormat="1" ht="29" x14ac:dyDescent="0.35">
      <c r="C37" s="77"/>
      <c r="D37" s="79"/>
      <c r="E37" s="34" t="s">
        <v>5</v>
      </c>
      <c r="F37" s="49" t="s">
        <v>75</v>
      </c>
      <c r="G37" s="56" t="s">
        <v>86</v>
      </c>
      <c r="H37" s="22">
        <v>1</v>
      </c>
      <c r="I37" s="29">
        <v>0</v>
      </c>
      <c r="J37" s="52">
        <f t="shared" si="0"/>
        <v>0</v>
      </c>
      <c r="K37" s="8"/>
    </row>
    <row r="38" spans="3:12" s="15" customFormat="1" ht="29" x14ac:dyDescent="0.35">
      <c r="C38" s="77"/>
      <c r="D38" s="79"/>
      <c r="E38" s="34" t="s">
        <v>9</v>
      </c>
      <c r="F38" s="24" t="s">
        <v>76</v>
      </c>
      <c r="G38" s="56" t="s">
        <v>86</v>
      </c>
      <c r="H38" s="23">
        <v>3</v>
      </c>
      <c r="I38" s="29">
        <v>0</v>
      </c>
      <c r="J38" s="52">
        <f t="shared" si="0"/>
        <v>0</v>
      </c>
      <c r="K38" s="8"/>
    </row>
    <row r="39" spans="3:12" s="15" customFormat="1" ht="29" x14ac:dyDescent="0.35">
      <c r="C39" s="77"/>
      <c r="D39" s="79"/>
      <c r="E39" s="35" t="s">
        <v>10</v>
      </c>
      <c r="F39" s="49" t="s">
        <v>77</v>
      </c>
      <c r="G39" s="56" t="s">
        <v>86</v>
      </c>
      <c r="H39" s="22">
        <v>1</v>
      </c>
      <c r="I39" s="29">
        <v>0</v>
      </c>
      <c r="J39" s="52">
        <f t="shared" si="0"/>
        <v>0</v>
      </c>
      <c r="K39" s="8"/>
    </row>
    <row r="40" spans="3:12" s="15" customFormat="1" ht="29.5" thickBot="1" x14ac:dyDescent="0.4">
      <c r="C40" s="78"/>
      <c r="D40" s="80"/>
      <c r="E40" s="37" t="s">
        <v>6</v>
      </c>
      <c r="F40" s="50" t="s">
        <v>78</v>
      </c>
      <c r="G40" s="56" t="s">
        <v>86</v>
      </c>
      <c r="H40" s="38">
        <v>1</v>
      </c>
      <c r="I40" s="29">
        <v>0</v>
      </c>
      <c r="J40" s="54">
        <f t="shared" si="0"/>
        <v>0</v>
      </c>
      <c r="K40" s="8"/>
    </row>
    <row r="41" spans="3:12" ht="42.75" customHeight="1" thickBot="1" x14ac:dyDescent="0.3">
      <c r="C41" s="65" t="s">
        <v>41</v>
      </c>
      <c r="D41" s="66"/>
      <c r="E41" s="66"/>
      <c r="F41" s="66"/>
      <c r="G41" s="66"/>
      <c r="H41" s="66"/>
      <c r="I41" s="67"/>
      <c r="J41" s="39">
        <f>SUM(J3:J40)</f>
        <v>0</v>
      </c>
      <c r="K41" s="9"/>
    </row>
    <row r="42" spans="3:12" ht="13.5" thickBot="1" x14ac:dyDescent="0.35">
      <c r="I42" s="3"/>
      <c r="J42" s="10"/>
      <c r="K42" s="11"/>
      <c r="L42" s="6"/>
    </row>
    <row r="43" spans="3:12" ht="40" customHeight="1" thickBot="1" x14ac:dyDescent="0.3">
      <c r="C43" s="65" t="s">
        <v>42</v>
      </c>
      <c r="D43" s="66"/>
      <c r="E43" s="66"/>
      <c r="F43" s="66"/>
      <c r="G43" s="67"/>
      <c r="H43" s="12"/>
      <c r="I43" s="61">
        <v>208900</v>
      </c>
      <c r="J43" s="62"/>
      <c r="K43" s="6"/>
      <c r="L43" s="6"/>
    </row>
    <row r="44" spans="3:12" ht="16" thickBot="1" x14ac:dyDescent="0.4">
      <c r="F44" s="16"/>
      <c r="G44" s="16"/>
      <c r="I44" s="17"/>
      <c r="J44" s="18"/>
      <c r="K44" s="6"/>
      <c r="L44" s="6"/>
    </row>
    <row r="45" spans="3:12" ht="81" customHeight="1" thickBot="1" x14ac:dyDescent="0.3">
      <c r="C45" s="65" t="s">
        <v>43</v>
      </c>
      <c r="D45" s="66"/>
      <c r="E45" s="66"/>
      <c r="F45" s="66"/>
      <c r="G45" s="67"/>
      <c r="H45" s="12"/>
      <c r="I45" s="63" t="str">
        <f>IF(J41&gt;I43,"ATTENZIONE: L'offerta complessiva è superiore alla base d'asta","OK")</f>
        <v>OK</v>
      </c>
      <c r="J45" s="64"/>
      <c r="K45" s="13"/>
      <c r="L45" s="6"/>
    </row>
    <row r="46" spans="3:12" ht="16" thickBot="1" x14ac:dyDescent="0.4">
      <c r="F46" s="16"/>
      <c r="G46" s="16"/>
      <c r="I46" s="19"/>
      <c r="J46" s="20"/>
      <c r="K46" s="13"/>
    </row>
    <row r="47" spans="3:12" ht="44.5" customHeight="1" thickBot="1" x14ac:dyDescent="0.3">
      <c r="C47" s="65" t="s">
        <v>41</v>
      </c>
      <c r="D47" s="66"/>
      <c r="E47" s="66"/>
      <c r="F47" s="66"/>
      <c r="G47" s="67"/>
      <c r="H47" s="12"/>
      <c r="I47" s="59">
        <f>IF((J41&lt;=I43),J41,"ERRORE")</f>
        <v>0</v>
      </c>
      <c r="J47" s="60"/>
      <c r="K47" s="13"/>
    </row>
    <row r="48" spans="3:12" x14ac:dyDescent="0.25">
      <c r="J48" s="13"/>
      <c r="K48" s="13"/>
    </row>
    <row r="49" spans="10:11" x14ac:dyDescent="0.25">
      <c r="J49" s="13"/>
      <c r="K49" s="13"/>
    </row>
  </sheetData>
  <sheetProtection algorithmName="SHA-512" hashValue="202/WnTZaXjMStF+/NpD6WwBdjP+JwmYgqYZkgSTqUNn5VJwJ8gsLm6G30XMzWTLitwAt81lwOFS97t+YaCONw==" saltValue="6xyqD5GjYUoqTjjVxccdGg==" spinCount="100000" sheet="1" objects="1" scenarios="1"/>
  <mergeCells count="18">
    <mergeCell ref="D18:D33"/>
    <mergeCell ref="C3:C33"/>
    <mergeCell ref="I47:J47"/>
    <mergeCell ref="I43:J43"/>
    <mergeCell ref="I45:J45"/>
    <mergeCell ref="C47:G47"/>
    <mergeCell ref="C2:D2"/>
    <mergeCell ref="C41:I41"/>
    <mergeCell ref="C43:G43"/>
    <mergeCell ref="C45:G45"/>
    <mergeCell ref="D3:D17"/>
    <mergeCell ref="E3:E6"/>
    <mergeCell ref="E14:E16"/>
    <mergeCell ref="E30:E31"/>
    <mergeCell ref="E9:E10"/>
    <mergeCell ref="E19:E20"/>
    <mergeCell ref="C34:C40"/>
    <mergeCell ref="D34:D40"/>
  </mergeCells>
  <conditionalFormatting sqref="I3:I40">
    <cfRule type="notContainsBlanks" dxfId="6" priority="5">
      <formula>LEN(TRIM(I3))&gt;0</formula>
    </cfRule>
  </conditionalFormatting>
  <conditionalFormatting sqref="I47">
    <cfRule type="cellIs" dxfId="5" priority="12" operator="greaterThan">
      <formula>$I$43</formula>
    </cfRule>
    <cfRule type="cellIs" dxfId="4" priority="13" operator="lessThanOrEqual">
      <formula>$I$43</formula>
    </cfRule>
    <cfRule type="cellIs" dxfId="3" priority="14" operator="equal">
      <formula>$I$43</formula>
    </cfRule>
    <cfRule type="cellIs" dxfId="2" priority="15" operator="lessThan">
      <formula>$I$43</formula>
    </cfRule>
    <cfRule type="cellIs" dxfId="1" priority="16" operator="greaterThan">
      <formula>$I$43</formula>
    </cfRule>
  </conditionalFormatting>
  <conditionalFormatting sqref="J3:J40">
    <cfRule type="cellIs" dxfId="0" priority="6" operator="equal">
      <formula>0</formula>
    </cfRule>
  </conditionalFormatting>
  <dataValidations count="1">
    <dataValidation type="custom" allowBlank="1" showInputMessage="1" showErrorMessage="1" errorTitle="ATTENZIONE!" error="Il valore immesso non è valido._x000a_Possono essere inseriti solo valori positivi e/o con un numero di cifre dopo la virgola non superiore a 2." sqref="I3:I40" xr:uid="{00000000-0002-0000-0000-000000000000}">
      <formula1>AND(IF(I3&gt;=0,TRUE,FALSE),(LEN(I3)-LEN(INT(I3)))&lt;=3)</formula1>
    </dataValidation>
  </dataValidation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Deloitte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Calvi, Gianluigi (IT - Roma)</dc:creator>
  <cp:lastModifiedBy>Livignani Cristiana</cp:lastModifiedBy>
  <cp:lastPrinted>2025-11-07T12:06:44Z</cp:lastPrinted>
  <dcterms:created xsi:type="dcterms:W3CDTF">2016-09-25T18:56:52Z</dcterms:created>
  <dcterms:modified xsi:type="dcterms:W3CDTF">2025-11-30T16:42:46Z</dcterms:modified>
</cp:coreProperties>
</file>